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0" windowWidth="8340" windowHeight="2850"/>
  </bookViews>
  <sheets>
    <sheet name="Wykon.planu" sheetId="1" r:id="rId1"/>
  </sheets>
  <definedNames>
    <definedName name="_xlnm.Print_Area" localSheetId="0">Wykon.planu!#REF!</definedName>
  </definedNames>
  <calcPr calcId="145621"/>
</workbook>
</file>

<file path=xl/calcChain.xml><?xml version="1.0" encoding="utf-8"?>
<calcChain xmlns="http://schemas.openxmlformats.org/spreadsheetml/2006/main">
  <c r="E37" i="1" l="1"/>
  <c r="E39" i="1" s="1"/>
  <c r="F37" i="1"/>
  <c r="E17" i="1"/>
  <c r="F17" i="1"/>
  <c r="F38" i="1" s="1"/>
  <c r="F39" i="1" s="1"/>
  <c r="G17" i="1" l="1"/>
</calcChain>
</file>

<file path=xl/sharedStrings.xml><?xml version="1.0" encoding="utf-8"?>
<sst xmlns="http://schemas.openxmlformats.org/spreadsheetml/2006/main" count="50" uniqueCount="44">
  <si>
    <t xml:space="preserve"> Dział</t>
  </si>
  <si>
    <t>§</t>
  </si>
  <si>
    <t>Wynagrodzenia bezosobowe</t>
  </si>
  <si>
    <t>Zakup materiałów i wyposażenia</t>
  </si>
  <si>
    <t>Podróże służbowe krajowe</t>
  </si>
  <si>
    <t>Szkolenia pracowników</t>
  </si>
  <si>
    <t>Rozdz.</t>
  </si>
  <si>
    <t>ROZCHODY</t>
  </si>
  <si>
    <t>Składki na ubezpieczenia społeczne</t>
  </si>
  <si>
    <t>PRZYCHODY</t>
  </si>
  <si>
    <t xml:space="preserve">  OGÓŁEM</t>
  </si>
  <si>
    <t>NAZWA</t>
  </si>
  <si>
    <t>Stan środków obrotowych na koniec okresu sprawozdawczego</t>
  </si>
  <si>
    <t>OGÓŁEM</t>
  </si>
  <si>
    <t>Rozchody  ogółem</t>
  </si>
  <si>
    <t xml:space="preserve">           Instytucji  Kultury - Gminny Ośrodek Kultury w Pomiechówku</t>
  </si>
  <si>
    <t>1-Przychody finansowe</t>
  </si>
  <si>
    <t>2-Przychody operacyjne</t>
  </si>
  <si>
    <t>III.Budżet Gminy - dotacja</t>
  </si>
  <si>
    <t>I. Stan środków obrotowych na początku roku</t>
  </si>
  <si>
    <t>II. Przychody ogółem, w tym:</t>
  </si>
  <si>
    <t>% wskaźnik wykonania</t>
  </si>
  <si>
    <t>Wynagrodzenia osobowe</t>
  </si>
  <si>
    <t>Składki na fundusz pracy</t>
  </si>
  <si>
    <t>zakup usług pozostałych</t>
  </si>
  <si>
    <t>zakup usług dostępu do sieci internet</t>
  </si>
  <si>
    <t>opłaty z tytulu zakupu usług telekomunikacyjnych telefonii stacjonarnej</t>
  </si>
  <si>
    <t>Fundusz Świadczeń Socjalnych</t>
  </si>
  <si>
    <t>dział 921 , Rozdział 92109</t>
  </si>
  <si>
    <t>Usługi remontowe</t>
  </si>
  <si>
    <t>Gaz</t>
  </si>
  <si>
    <t>Energia elektryczna</t>
  </si>
  <si>
    <t>nie występują</t>
  </si>
  <si>
    <t>Plan na                  2014 rok</t>
  </si>
  <si>
    <t>Wykonanie                                      na 30.06.2014</t>
  </si>
  <si>
    <t xml:space="preserve">Zobowiązania niewymagalne na dzień 30.06.2014 r. - </t>
  </si>
  <si>
    <t>Należności niewymagalne na dzień  30.06.2014 r. -</t>
  </si>
  <si>
    <t xml:space="preserve">                WYKONANIE  PLANU  FINANSOWEGO na dzień 30.06.2014r.</t>
  </si>
  <si>
    <t xml:space="preserve">Zobowiązania wymagalne na dzień 30.06.2014 r. - </t>
  </si>
  <si>
    <t>Należności wymagalne na dzień  30.06.2014 r. -</t>
  </si>
  <si>
    <t>Załącznik Nr 14</t>
  </si>
  <si>
    <t>do Zarządzenia Nr 68/2014</t>
  </si>
  <si>
    <t>Wójta Gminy Pomiechówek</t>
  </si>
  <si>
    <t>z dnia 22.08.2014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</si>
</sst>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b/>
      <i/>
      <sz val="11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b/>
      <i/>
      <sz val="11"/>
      <color indexed="17"/>
      <name val="Czcionka tekstu podstawowego"/>
      <charset val="238"/>
    </font>
    <font>
      <i/>
      <sz val="11"/>
      <color indexed="17"/>
      <name val="Czcionka tekstu podstawowego"/>
      <charset val="238"/>
    </font>
    <font>
      <sz val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i/>
      <sz val="11"/>
      <name val="Czcionka tekstu podstawowego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Border="1"/>
    <xf numFmtId="0" fontId="5" fillId="0" borderId="0" xfId="0" applyFont="1" applyAlignment="1">
      <alignment vertical="top"/>
    </xf>
    <xf numFmtId="0" fontId="5" fillId="0" borderId="0" xfId="0" applyFont="1" applyBorder="1"/>
    <xf numFmtId="0" fontId="0" fillId="0" borderId="1" xfId="0" applyBorder="1"/>
    <xf numFmtId="0" fontId="15" fillId="0" borderId="2" xfId="0" applyFont="1" applyBorder="1"/>
    <xf numFmtId="0" fontId="2" fillId="2" borderId="2" xfId="0" applyFont="1" applyFill="1" applyBorder="1"/>
    <xf numFmtId="0" fontId="5" fillId="2" borderId="2" xfId="0" applyFont="1" applyFill="1" applyBorder="1"/>
    <xf numFmtId="0" fontId="16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4" fillId="2" borderId="6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wrapText="1"/>
    </xf>
    <xf numFmtId="0" fontId="17" fillId="2" borderId="4" xfId="0" applyFont="1" applyFill="1" applyBorder="1"/>
    <xf numFmtId="0" fontId="3" fillId="0" borderId="1" xfId="0" applyFont="1" applyBorder="1"/>
    <xf numFmtId="0" fontId="0" fillId="2" borderId="7" xfId="0" applyFill="1" applyBorder="1"/>
    <xf numFmtId="4" fontId="16" fillId="2" borderId="2" xfId="0" applyNumberFormat="1" applyFont="1" applyFill="1" applyBorder="1"/>
    <xf numFmtId="4" fontId="0" fillId="0" borderId="0" xfId="0" applyNumberFormat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3" fillId="2" borderId="2" xfId="0" applyFont="1" applyFill="1" applyBorder="1"/>
    <xf numFmtId="4" fontId="16" fillId="2" borderId="2" xfId="0" applyNumberFormat="1" applyFont="1" applyFill="1" applyBorder="1" applyAlignment="1">
      <alignment horizontal="right"/>
    </xf>
    <xf numFmtId="0" fontId="0" fillId="0" borderId="10" xfId="0" applyBorder="1"/>
    <xf numFmtId="0" fontId="8" fillId="0" borderId="1" xfId="0" applyFont="1" applyBorder="1"/>
    <xf numFmtId="0" fontId="0" fillId="2" borderId="3" xfId="0" applyFill="1" applyBorder="1"/>
    <xf numFmtId="0" fontId="6" fillId="2" borderId="11" xfId="0" applyFont="1" applyFill="1" applyBorder="1" applyAlignment="1">
      <alignment wrapText="1"/>
    </xf>
    <xf numFmtId="4" fontId="2" fillId="2" borderId="7" xfId="0" applyNumberFormat="1" applyFont="1" applyFill="1" applyBorder="1" applyAlignment="1">
      <alignment vertical="center"/>
    </xf>
    <xf numFmtId="4" fontId="7" fillId="2" borderId="12" xfId="0" applyNumberFormat="1" applyFont="1" applyFill="1" applyBorder="1"/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" fontId="12" fillId="0" borderId="2" xfId="0" applyNumberFormat="1" applyFont="1" applyBorder="1" applyAlignment="1">
      <alignment wrapText="1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top"/>
    </xf>
    <xf numFmtId="2" fontId="13" fillId="0" borderId="6" xfId="0" applyNumberFormat="1" applyFont="1" applyBorder="1" applyAlignment="1">
      <alignment horizontal="right" vertical="top" wrapText="1"/>
    </xf>
    <xf numFmtId="2" fontId="12" fillId="0" borderId="6" xfId="0" applyNumberFormat="1" applyFont="1" applyBorder="1" applyAlignment="1">
      <alignment horizontal="right" vertical="top" wrapText="1"/>
    </xf>
    <xf numFmtId="0" fontId="14" fillId="0" borderId="0" xfId="0" applyFont="1" applyAlignment="1">
      <alignment vertical="top"/>
    </xf>
    <xf numFmtId="0" fontId="14" fillId="0" borderId="0" xfId="0" applyFont="1"/>
    <xf numFmtId="0" fontId="14" fillId="2" borderId="12" xfId="0" applyFont="1" applyFill="1" applyBorder="1"/>
    <xf numFmtId="2" fontId="12" fillId="2" borderId="7" xfId="0" applyNumberFormat="1" applyFont="1" applyFill="1" applyBorder="1" applyAlignment="1">
      <alignment horizontal="right" vertical="top" wrapText="1"/>
    </xf>
    <xf numFmtId="2" fontId="13" fillId="2" borderId="6" xfId="0" applyNumberFormat="1" applyFont="1" applyFill="1" applyBorder="1" applyAlignment="1">
      <alignment horizontal="right" vertical="top" wrapText="1"/>
    </xf>
    <xf numFmtId="4" fontId="12" fillId="0" borderId="6" xfId="0" applyNumberFormat="1" applyFont="1" applyBorder="1" applyAlignment="1">
      <alignment wrapText="1"/>
    </xf>
    <xf numFmtId="4" fontId="16" fillId="2" borderId="7" xfId="0" applyNumberFormat="1" applyFont="1" applyFill="1" applyBorder="1" applyAlignment="1">
      <alignment horizontal="right" vertical="top"/>
    </xf>
    <xf numFmtId="4" fontId="16" fillId="0" borderId="6" xfId="0" applyNumberFormat="1" applyFont="1" applyBorder="1" applyAlignment="1">
      <alignment horizontal="right" vertical="center" wrapText="1"/>
    </xf>
    <xf numFmtId="4" fontId="13" fillId="0" borderId="7" xfId="0" applyNumberFormat="1" applyFont="1" applyBorder="1" applyAlignment="1">
      <alignment wrapText="1"/>
    </xf>
    <xf numFmtId="4" fontId="13" fillId="0" borderId="2" xfId="0" applyNumberFormat="1" applyFont="1" applyBorder="1" applyAlignment="1">
      <alignment wrapText="1"/>
    </xf>
    <xf numFmtId="4" fontId="12" fillId="0" borderId="2" xfId="0" applyNumberFormat="1" applyFont="1" applyBorder="1" applyAlignment="1">
      <alignment horizontal="right" wrapText="1"/>
    </xf>
    <xf numFmtId="4" fontId="13" fillId="0" borderId="2" xfId="0" applyNumberFormat="1" applyFont="1" applyBorder="1" applyAlignment="1">
      <alignment horizontal="right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18" fillId="0" borderId="2" xfId="0" applyNumberFormat="1" applyFont="1" applyBorder="1" applyAlignment="1">
      <alignment wrapText="1"/>
    </xf>
    <xf numFmtId="4" fontId="18" fillId="0" borderId="2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Normal="100" workbookViewId="0">
      <selection activeCell="G8" sqref="G8"/>
    </sheetView>
  </sheetViews>
  <sheetFormatPr defaultRowHeight="14.25"/>
  <cols>
    <col min="1" max="1" width="5.625" customWidth="1"/>
    <col min="2" max="2" width="7" customWidth="1"/>
    <col min="3" max="3" width="6.375" customWidth="1"/>
    <col min="4" max="4" width="33.75" customWidth="1"/>
    <col min="5" max="5" width="13.375" customWidth="1"/>
    <col min="6" max="6" width="15.625" customWidth="1"/>
    <col min="7" max="7" width="11.125" style="44" customWidth="1"/>
    <col min="8" max="14" width="9" style="22"/>
  </cols>
  <sheetData>
    <row r="1" spans="1:7">
      <c r="F1" t="s">
        <v>40</v>
      </c>
    </row>
    <row r="2" spans="1:7">
      <c r="F2" t="s">
        <v>41</v>
      </c>
    </row>
    <row r="3" spans="1:7">
      <c r="F3" t="s">
        <v>42</v>
      </c>
    </row>
    <row r="4" spans="1:7">
      <c r="F4" t="s">
        <v>43</v>
      </c>
    </row>
    <row r="6" spans="1:7" ht="15">
      <c r="B6" s="2"/>
      <c r="C6" s="2" t="s">
        <v>37</v>
      </c>
      <c r="D6" s="2"/>
      <c r="E6" s="3"/>
      <c r="F6" s="2"/>
      <c r="G6" s="40"/>
    </row>
    <row r="7" spans="1:7" ht="15">
      <c r="B7" s="2"/>
      <c r="C7" s="5" t="s">
        <v>15</v>
      </c>
      <c r="D7" s="5"/>
      <c r="E7" s="5"/>
      <c r="F7" s="5"/>
      <c r="G7" s="40"/>
    </row>
    <row r="8" spans="1:7" ht="15">
      <c r="B8" s="2"/>
      <c r="C8" s="5"/>
      <c r="D8" s="5"/>
      <c r="E8" s="5"/>
      <c r="F8" s="5"/>
      <c r="G8" s="40"/>
    </row>
    <row r="9" spans="1:7" ht="15">
      <c r="B9" s="2" t="s">
        <v>9</v>
      </c>
      <c r="C9" s="2"/>
      <c r="D9" s="2" t="s">
        <v>28</v>
      </c>
      <c r="E9" s="2"/>
      <c r="F9" s="2"/>
      <c r="G9" s="40"/>
    </row>
    <row r="11" spans="1:7" ht="43.5">
      <c r="A11" s="9"/>
      <c r="B11" s="23"/>
      <c r="C11" s="24"/>
      <c r="D11" s="25" t="s">
        <v>11</v>
      </c>
      <c r="E11" s="26" t="s">
        <v>33</v>
      </c>
      <c r="F11" s="26" t="s">
        <v>34</v>
      </c>
      <c r="G11" s="27" t="s">
        <v>21</v>
      </c>
    </row>
    <row r="12" spans="1:7" ht="15">
      <c r="A12" s="9"/>
      <c r="B12" s="66" t="s">
        <v>19</v>
      </c>
      <c r="C12" s="67"/>
      <c r="D12" s="68"/>
      <c r="E12" s="51">
        <v>151.22999999999999</v>
      </c>
      <c r="F12" s="50">
        <v>151.23000000000047</v>
      </c>
      <c r="G12" s="41">
        <v>100.00000000000031</v>
      </c>
    </row>
    <row r="13" spans="1:7" ht="15">
      <c r="A13" s="9"/>
      <c r="B13" s="66" t="s">
        <v>20</v>
      </c>
      <c r="C13" s="67"/>
      <c r="D13" s="68"/>
      <c r="E13" s="52">
        <v>40050</v>
      </c>
      <c r="F13" s="50">
        <v>5342.81</v>
      </c>
      <c r="G13" s="41">
        <v>13.340349563046194</v>
      </c>
    </row>
    <row r="14" spans="1:7" ht="15">
      <c r="A14" s="9">
        <v>921</v>
      </c>
      <c r="B14" s="69" t="s">
        <v>16</v>
      </c>
      <c r="C14" s="70"/>
      <c r="D14" s="71"/>
      <c r="E14" s="38">
        <v>50</v>
      </c>
      <c r="F14" s="48">
        <v>22.81</v>
      </c>
      <c r="G14" s="42">
        <v>45.62</v>
      </c>
    </row>
    <row r="15" spans="1:7" ht="15">
      <c r="A15" s="28"/>
      <c r="B15" s="69" t="s">
        <v>17</v>
      </c>
      <c r="C15" s="70"/>
      <c r="D15" s="71"/>
      <c r="E15" s="53">
        <v>40000</v>
      </c>
      <c r="F15" s="48">
        <v>5320</v>
      </c>
      <c r="G15" s="42">
        <v>13.3</v>
      </c>
    </row>
    <row r="16" spans="1:7" ht="15">
      <c r="A16" s="28"/>
      <c r="B16" s="72" t="s">
        <v>18</v>
      </c>
      <c r="C16" s="73"/>
      <c r="D16" s="74"/>
      <c r="E16" s="54">
        <v>429000</v>
      </c>
      <c r="F16" s="48">
        <v>260662</v>
      </c>
      <c r="G16" s="41">
        <v>60.760372960372969</v>
      </c>
    </row>
    <row r="17" spans="1:7" ht="15">
      <c r="A17" s="10"/>
      <c r="B17" s="20"/>
      <c r="C17" s="20"/>
      <c r="D17" s="11" t="s">
        <v>10</v>
      </c>
      <c r="E17" s="49">
        <f>SUM(E13+E12)+E16</f>
        <v>469201.23</v>
      </c>
      <c r="F17" s="29">
        <f>F12+F13+F16</f>
        <v>266156.03999999998</v>
      </c>
      <c r="G17" s="47">
        <f>F17/E17*100</f>
        <v>56.725350016665551</v>
      </c>
    </row>
    <row r="18" spans="1:7">
      <c r="A18" s="1"/>
      <c r="B18" s="6"/>
      <c r="C18" s="1"/>
      <c r="D18" s="1"/>
      <c r="E18" s="60"/>
      <c r="F18" s="60"/>
      <c r="G18" s="4"/>
    </row>
    <row r="19" spans="1:7" ht="15">
      <c r="B19" s="2" t="s">
        <v>7</v>
      </c>
      <c r="C19" s="2"/>
      <c r="D19" s="2"/>
      <c r="E19" s="2"/>
      <c r="F19" s="2"/>
      <c r="G19" s="43"/>
    </row>
    <row r="21" spans="1:7" ht="42.75">
      <c r="A21" s="55" t="s">
        <v>0</v>
      </c>
      <c r="B21" s="56" t="s">
        <v>6</v>
      </c>
      <c r="C21" s="57" t="s">
        <v>1</v>
      </c>
      <c r="D21" s="56" t="s">
        <v>11</v>
      </c>
      <c r="E21" s="58" t="s">
        <v>33</v>
      </c>
      <c r="F21" s="12" t="s">
        <v>34</v>
      </c>
      <c r="G21" s="59" t="s">
        <v>21</v>
      </c>
    </row>
    <row r="22" spans="1:7">
      <c r="A22" s="8">
        <v>921</v>
      </c>
      <c r="B22" s="19">
        <v>92109</v>
      </c>
      <c r="C22" s="7"/>
      <c r="D22" s="7"/>
      <c r="E22" s="7"/>
      <c r="F22" s="39"/>
      <c r="G22" s="31"/>
    </row>
    <row r="23" spans="1:7" ht="15">
      <c r="A23" s="30"/>
      <c r="B23" s="36"/>
      <c r="C23" s="36">
        <v>4010</v>
      </c>
      <c r="D23" s="37" t="s">
        <v>22</v>
      </c>
      <c r="E23" s="64">
        <v>177000</v>
      </c>
      <c r="F23" s="48">
        <v>98424.614999999991</v>
      </c>
      <c r="G23" s="63">
        <v>55.607127118644065</v>
      </c>
    </row>
    <row r="24" spans="1:7" ht="15">
      <c r="A24" s="30"/>
      <c r="B24" s="36"/>
      <c r="C24" s="36">
        <v>4110</v>
      </c>
      <c r="D24" s="37" t="s">
        <v>8</v>
      </c>
      <c r="E24" s="64">
        <v>32000</v>
      </c>
      <c r="F24" s="48">
        <v>18134.014999999999</v>
      </c>
      <c r="G24" s="63">
        <v>56.668796874999998</v>
      </c>
    </row>
    <row r="25" spans="1:7" ht="15">
      <c r="A25" s="30"/>
      <c r="B25" s="36"/>
      <c r="C25" s="36">
        <v>4120</v>
      </c>
      <c r="D25" s="37" t="s">
        <v>23</v>
      </c>
      <c r="E25" s="64">
        <v>3000</v>
      </c>
      <c r="F25" s="48">
        <v>1280.7</v>
      </c>
      <c r="G25" s="63">
        <v>42.69</v>
      </c>
    </row>
    <row r="26" spans="1:7" ht="15">
      <c r="A26" s="30"/>
      <c r="B26" s="36"/>
      <c r="C26" s="36">
        <v>4170</v>
      </c>
      <c r="D26" s="37" t="s">
        <v>2</v>
      </c>
      <c r="E26" s="64">
        <v>108000</v>
      </c>
      <c r="F26" s="48">
        <v>46271.570000000007</v>
      </c>
      <c r="G26" s="63">
        <v>42.844046296296305</v>
      </c>
    </row>
    <row r="27" spans="1:7" ht="15">
      <c r="A27" s="30"/>
      <c r="B27" s="36"/>
      <c r="C27" s="36">
        <v>4210</v>
      </c>
      <c r="D27" s="37" t="s">
        <v>3</v>
      </c>
      <c r="E27" s="64">
        <v>40441.229999999996</v>
      </c>
      <c r="F27" s="48">
        <v>20600.39</v>
      </c>
      <c r="G27" s="63">
        <v>50.939078757001212</v>
      </c>
    </row>
    <row r="28" spans="1:7" ht="15">
      <c r="A28" s="30"/>
      <c r="B28" s="36"/>
      <c r="C28" s="36">
        <v>4260</v>
      </c>
      <c r="D28" s="37" t="s">
        <v>31</v>
      </c>
      <c r="E28" s="64">
        <v>6000</v>
      </c>
      <c r="F28" s="48">
        <v>3377.81</v>
      </c>
      <c r="G28" s="63">
        <v>56.296833333333332</v>
      </c>
    </row>
    <row r="29" spans="1:7" ht="15">
      <c r="A29" s="30"/>
      <c r="B29" s="36"/>
      <c r="C29" s="36">
        <v>4260</v>
      </c>
      <c r="D29" s="37" t="s">
        <v>30</v>
      </c>
      <c r="E29" s="64">
        <v>17000</v>
      </c>
      <c r="F29" s="48">
        <v>7709.76</v>
      </c>
      <c r="G29" s="63">
        <v>45.351529411764709</v>
      </c>
    </row>
    <row r="30" spans="1:7" ht="15">
      <c r="A30" s="30"/>
      <c r="B30" s="36"/>
      <c r="C30" s="36">
        <v>4270</v>
      </c>
      <c r="D30" s="37" t="s">
        <v>29</v>
      </c>
      <c r="E30" s="64">
        <v>1000</v>
      </c>
      <c r="F30" s="48">
        <v>861</v>
      </c>
      <c r="G30" s="63">
        <v>86.1</v>
      </c>
    </row>
    <row r="31" spans="1:7" ht="15">
      <c r="A31" s="30"/>
      <c r="B31" s="36"/>
      <c r="C31" s="36">
        <v>4300</v>
      </c>
      <c r="D31" s="37" t="s">
        <v>24</v>
      </c>
      <c r="E31" s="64">
        <v>71100</v>
      </c>
      <c r="F31" s="48">
        <v>42910.22</v>
      </c>
      <c r="G31" s="63">
        <v>60.35192686357243</v>
      </c>
    </row>
    <row r="32" spans="1:7" ht="15">
      <c r="A32" s="30"/>
      <c r="B32" s="36"/>
      <c r="C32" s="36">
        <v>4360</v>
      </c>
      <c r="D32" s="37" t="s">
        <v>25</v>
      </c>
      <c r="E32" s="64">
        <v>1200</v>
      </c>
      <c r="F32" s="48">
        <v>583.02</v>
      </c>
      <c r="G32" s="63">
        <v>48.585000000000001</v>
      </c>
    </row>
    <row r="33" spans="1:7" ht="30">
      <c r="A33" s="30"/>
      <c r="B33" s="36"/>
      <c r="C33" s="36">
        <v>4370</v>
      </c>
      <c r="D33" s="37" t="s">
        <v>26</v>
      </c>
      <c r="E33" s="64">
        <v>3000</v>
      </c>
      <c r="F33" s="48">
        <v>1273.26</v>
      </c>
      <c r="G33" s="63">
        <v>42.442</v>
      </c>
    </row>
    <row r="34" spans="1:7" ht="15">
      <c r="A34" s="30"/>
      <c r="B34" s="36"/>
      <c r="C34" s="36">
        <v>4410</v>
      </c>
      <c r="D34" s="37" t="s">
        <v>4</v>
      </c>
      <c r="E34" s="64">
        <v>2000</v>
      </c>
      <c r="F34" s="48">
        <v>805.3</v>
      </c>
      <c r="G34" s="63">
        <v>40.265000000000001</v>
      </c>
    </row>
    <row r="35" spans="1:7" ht="15">
      <c r="A35" s="30"/>
      <c r="B35" s="36"/>
      <c r="C35" s="36">
        <v>4440</v>
      </c>
      <c r="D35" s="37" t="s">
        <v>27</v>
      </c>
      <c r="E35" s="64">
        <v>5400</v>
      </c>
      <c r="F35" s="48">
        <v>4102.25</v>
      </c>
      <c r="G35" s="63">
        <v>75.967592592592595</v>
      </c>
    </row>
    <row r="36" spans="1:7" ht="15">
      <c r="A36" s="30"/>
      <c r="B36" s="36"/>
      <c r="C36" s="36">
        <v>4700</v>
      </c>
      <c r="D36" s="37" t="s">
        <v>5</v>
      </c>
      <c r="E36" s="64">
        <v>1960</v>
      </c>
      <c r="F36" s="48">
        <v>70</v>
      </c>
      <c r="G36" s="63">
        <v>3.5714285714285716</v>
      </c>
    </row>
    <row r="37" spans="1:7" ht="15">
      <c r="A37" s="14"/>
      <c r="B37" s="32"/>
      <c r="C37" s="32"/>
      <c r="D37" s="33" t="s">
        <v>14</v>
      </c>
      <c r="E37" s="34">
        <f>SUM(E23:E36)</f>
        <v>469101.23</v>
      </c>
      <c r="F37" s="34">
        <f>SUM(F23:F36)</f>
        <v>246403.90999999997</v>
      </c>
      <c r="G37" s="35"/>
    </row>
    <row r="38" spans="1:7" ht="15">
      <c r="A38" s="18" t="s">
        <v>12</v>
      </c>
      <c r="B38" s="16"/>
      <c r="C38" s="13"/>
      <c r="D38" s="15"/>
      <c r="E38" s="21">
        <v>100</v>
      </c>
      <c r="F38" s="21">
        <f>F17-F37</f>
        <v>19752.130000000005</v>
      </c>
      <c r="G38" s="45"/>
    </row>
    <row r="39" spans="1:7" ht="15">
      <c r="A39" s="14"/>
      <c r="B39" s="13"/>
      <c r="C39" s="13"/>
      <c r="D39" s="17" t="s">
        <v>13</v>
      </c>
      <c r="E39" s="21">
        <f>E37+E38</f>
        <v>469201.23</v>
      </c>
      <c r="F39" s="21">
        <f>SUM(F37+F38)</f>
        <v>266156.03999999998</v>
      </c>
      <c r="G39" s="46"/>
    </row>
    <row r="40" spans="1:7">
      <c r="A40" s="1"/>
      <c r="B40" s="1"/>
      <c r="C40" s="1"/>
      <c r="D40" s="1"/>
      <c r="E40" s="22"/>
      <c r="F40" s="22"/>
    </row>
    <row r="41" spans="1:7">
      <c r="A41" s="1"/>
      <c r="B41" s="1"/>
      <c r="C41" s="1"/>
      <c r="D41" s="1"/>
      <c r="F41" s="22"/>
    </row>
    <row r="42" spans="1:7">
      <c r="A42" s="1"/>
      <c r="B42" s="65" t="s">
        <v>35</v>
      </c>
      <c r="C42" s="65"/>
      <c r="D42" s="65"/>
      <c r="E42" s="22">
        <v>9414.69</v>
      </c>
      <c r="F42" s="22"/>
    </row>
    <row r="43" spans="1:7">
      <c r="A43" s="1"/>
      <c r="B43" s="65" t="s">
        <v>38</v>
      </c>
      <c r="C43" s="65"/>
      <c r="D43" s="65"/>
      <c r="E43" s="61" t="s">
        <v>32</v>
      </c>
      <c r="F43" s="22"/>
    </row>
    <row r="44" spans="1:7">
      <c r="A44" s="1"/>
      <c r="B44" s="65" t="s">
        <v>36</v>
      </c>
      <c r="C44" s="65"/>
      <c r="D44" s="65"/>
      <c r="E44" s="61" t="s">
        <v>32</v>
      </c>
      <c r="F44" s="22"/>
    </row>
    <row r="45" spans="1:7">
      <c r="A45" s="1"/>
      <c r="B45" s="65" t="s">
        <v>39</v>
      </c>
      <c r="C45" s="65"/>
      <c r="D45" s="65"/>
      <c r="E45" s="62" t="s">
        <v>32</v>
      </c>
      <c r="F45" s="22"/>
    </row>
    <row r="46" spans="1:7">
      <c r="A46" s="1"/>
      <c r="B46" s="1"/>
      <c r="C46" s="1"/>
      <c r="D46" s="1"/>
      <c r="E46" s="22"/>
      <c r="F46" s="22"/>
    </row>
    <row r="47" spans="1:7">
      <c r="E47" s="22"/>
      <c r="F47" s="22"/>
    </row>
    <row r="48" spans="1:7">
      <c r="F48" s="22"/>
    </row>
    <row r="49" spans="6:6">
      <c r="F49" s="22"/>
    </row>
    <row r="50" spans="6:6">
      <c r="F50" s="22"/>
    </row>
    <row r="51" spans="6:6">
      <c r="F51" s="22"/>
    </row>
    <row r="52" spans="6:6">
      <c r="F52" s="22"/>
    </row>
  </sheetData>
  <mergeCells count="9">
    <mergeCell ref="B44:D44"/>
    <mergeCell ref="B43:D43"/>
    <mergeCell ref="B45:D45"/>
    <mergeCell ref="B42:D42"/>
    <mergeCell ref="B12:D12"/>
    <mergeCell ref="B13:D13"/>
    <mergeCell ref="B14:D14"/>
    <mergeCell ref="B15:D15"/>
    <mergeCell ref="B16:D16"/>
  </mergeCells>
  <phoneticPr fontId="9" type="noConversion"/>
  <printOptions verticalCentered="1"/>
  <pageMargins left="0" right="0" top="0" bottom="0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Wykon.planu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Księgowość</dc:creator>
  <cp:lastModifiedBy>Ela</cp:lastModifiedBy>
  <cp:lastPrinted>2014-08-06T09:19:43Z</cp:lastPrinted>
  <dcterms:created xsi:type="dcterms:W3CDTF">2009-10-07T07:17:38Z</dcterms:created>
  <dcterms:modified xsi:type="dcterms:W3CDTF">2014-08-25T11:55:28Z</dcterms:modified>
</cp:coreProperties>
</file>