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WB\OPISÓWKA I PÓŁROCZE 2019\"/>
    </mc:Choice>
  </mc:AlternateContent>
  <bookViews>
    <workbookView xWindow="0" yWindow="0" windowWidth="8610" windowHeight="6225"/>
  </bookViews>
  <sheets>
    <sheet name="Page1" sheetId="1" r:id="rId1"/>
  </sheets>
  <definedNames>
    <definedName name="_xlnm.Print_Area" localSheetId="0">Page1!$A$1:$P$33</definedName>
  </definedNames>
  <calcPr calcId="152511"/>
</workbook>
</file>

<file path=xl/calcChain.xml><?xml version="1.0" encoding="utf-8"?>
<calcChain xmlns="http://schemas.openxmlformats.org/spreadsheetml/2006/main">
  <c r="L8" i="1" l="1"/>
  <c r="L9" i="1" l="1"/>
  <c r="L13" i="1"/>
  <c r="L21" i="1"/>
  <c r="L22" i="1"/>
  <c r="L32" i="1" l="1"/>
  <c r="L11" i="1"/>
  <c r="L15" i="1"/>
  <c r="L10" i="1" l="1"/>
  <c r="L7" i="1" s="1"/>
</calcChain>
</file>

<file path=xl/sharedStrings.xml><?xml version="1.0" encoding="utf-8"?>
<sst xmlns="http://schemas.openxmlformats.org/spreadsheetml/2006/main" count="139" uniqueCount="88">
  <si>
    <t>L.p.</t>
  </si>
  <si>
    <t>Nazwa i cel</t>
  </si>
  <si>
    <t>Jednostka odpowiedzialna lub koordynująca</t>
  </si>
  <si>
    <t>Okres realizacji</t>
  </si>
  <si>
    <t>Łączne nakłady finansowe</t>
  </si>
  <si>
    <t>Od</t>
  </si>
  <si>
    <t>Do</t>
  </si>
  <si>
    <t>1</t>
  </si>
  <si>
    <t>Wydatki na przedsięwzięcia-ogółem (1.1+1.2+1.3)</t>
  </si>
  <si>
    <t>0,00</t>
  </si>
  <si>
    <t>1.a</t>
  </si>
  <si>
    <t>- wydatki bieżące</t>
  </si>
  <si>
    <t>1.b</t>
  </si>
  <si>
    <t>- wydatki majątkowe</t>
  </si>
  <si>
    <t>1.1</t>
  </si>
  <si>
    <t>Wydatki na programy, projekty lub zadania związane z programami realizowanymi z udziałem środków, o których mowa w art.5 ust.1 pkt 2 i 3 ustawy z dnia 27 sierpnia 2009.r. o finansach publicznych (Dz.U.Nr 157, poz.1240,z późn.zm.), z tego:</t>
  </si>
  <si>
    <t>1.1.1</t>
  </si>
  <si>
    <t>1.1.2</t>
  </si>
  <si>
    <t>Urząd Gminy Pomiechówek</t>
  </si>
  <si>
    <t>2017</t>
  </si>
  <si>
    <t>2018</t>
  </si>
  <si>
    <t>1.1.2.5</t>
  </si>
  <si>
    <t>Przebudowa Gminnego Ośrodka Kultury w Pomiechówku -</t>
  </si>
  <si>
    <t>1.1.2.6</t>
  </si>
  <si>
    <t>Uporządkowanie i przygotowanie terenów inwestycyjnych w celu nadania im nowych funkcji gospodarczych -</t>
  </si>
  <si>
    <t>2019</t>
  </si>
  <si>
    <t>1.2</t>
  </si>
  <si>
    <t>Wydatki na programy, projekty lub zadania związane z umowami partnerstwa publiczno-prywatnego, z tego:</t>
  </si>
  <si>
    <t>1.2.1</t>
  </si>
  <si>
    <t>1.2.2</t>
  </si>
  <si>
    <t>1.3</t>
  </si>
  <si>
    <t>Wydatki na programy, projekty lub zadania pozostałe (inne niż wymienione w pkt 1.1 i 1.2),z tego</t>
  </si>
  <si>
    <t>1.3.1</t>
  </si>
  <si>
    <t>1.3.1.2</t>
  </si>
  <si>
    <t>Odbiór i zagospodarowanie odpadów pochodzących z nieruchomości położonych na terenie Gminy Pomiechówek - odbiór odpadów komunalnych</t>
  </si>
  <si>
    <t>1.3.1.9</t>
  </si>
  <si>
    <t>Zastępstwo procesowe - zastępstwo procesowe</t>
  </si>
  <si>
    <t>59 040,00</t>
  </si>
  <si>
    <t>1.3.1.10</t>
  </si>
  <si>
    <t>Obsługa prawna Gminy - Obsługa prawna Gminy</t>
  </si>
  <si>
    <t>73 062,00</t>
  </si>
  <si>
    <t>1.3.2</t>
  </si>
  <si>
    <t xml:space="preserve"> </t>
  </si>
  <si>
    <t>Stopień zaawansowania realizacji programów wieloletnich</t>
  </si>
  <si>
    <t>% wykonania</t>
  </si>
  <si>
    <t>Wykonanie na 30.06.2019r</t>
  </si>
  <si>
    <t>22 903 585,58</t>
  </si>
  <si>
    <t>1 883 231,32</t>
  </si>
  <si>
    <t>21 020 354,26</t>
  </si>
  <si>
    <t>20 879 976,26</t>
  </si>
  <si>
    <t>48 640,00</t>
  </si>
  <si>
    <t>1.1.1.1</t>
  </si>
  <si>
    <t>Ja w internecie - organizacja bezpłatnych szkoleń podnoszących kompetencje cyfrowe mieszkańców gminy, którzy ukończyli 25 rok życia</t>
  </si>
  <si>
    <t>20 831 336,26</t>
  </si>
  <si>
    <t>91 000,00</t>
  </si>
  <si>
    <t>20 389 201,26</t>
  </si>
  <si>
    <t>1.1.2.7</t>
  </si>
  <si>
    <t>Rozwój zrównoważonej multimodalnej mobilności w Gminie Pomiechówek i obszarze funkcjonalnym Warszawy - Przejście na gospodarkę niskoemisyjną</t>
  </si>
  <si>
    <t>2020</t>
  </si>
  <si>
    <t>351 135,00</t>
  </si>
  <si>
    <t>1.1.2.8</t>
  </si>
  <si>
    <t>Rozwój infrastruktury technicznej na obszarach rewitalizowanych w celu ich aktywizacji społecznej i gospodarczej - aktywizacja społeczna i gospodarcza</t>
  </si>
  <si>
    <t>2021</t>
  </si>
  <si>
    <t>2 023 609,32</t>
  </si>
  <si>
    <t>1 834 591,32</t>
  </si>
  <si>
    <t>763 992,00</t>
  </si>
  <si>
    <t>1.3.1.11</t>
  </si>
  <si>
    <t>Usługa hostingu  - umożliwienie prowadzenia sesji na żywo</t>
  </si>
  <si>
    <t>3 675,24</t>
  </si>
  <si>
    <t>1.3.1.12</t>
  </si>
  <si>
    <t>Wykonywanie przewozu pasażerskiego w gminie Pomiechówek w ramach regularnej zbiorowej komunikacji publicznej - Transport lokalny</t>
  </si>
  <si>
    <t>799 952,58</t>
  </si>
  <si>
    <t>1.3.1.13</t>
  </si>
  <si>
    <t>Utworzenie miejscowego planu zagospodarowania przestrzennego obręb Szczypiorno -  planu zagospodarowania przestrzennego obręb Szczypiorno</t>
  </si>
  <si>
    <t>38 683,50</t>
  </si>
  <si>
    <t>1.3.1.14</t>
  </si>
  <si>
    <t>Utworzenie miejscowego planu zagospodarowania przestrzennego obręb Śniadówko  - plan zagospodarowania przestrzennego obręb Śniadówko</t>
  </si>
  <si>
    <t>1.3.1.15</t>
  </si>
  <si>
    <t>Utworzenie miejscowego planu zagospodarowania przestrzennego obręb Kosewko -  plan zagospodarowania przestrzennego obręb Kosewko</t>
  </si>
  <si>
    <t>24 046,50</t>
  </si>
  <si>
    <t>1.3.1.16</t>
  </si>
  <si>
    <t>Utworzenie planu zagospodarowania przestrzennego obręb Goławice Pierwsze - plan zagospodarowania przestrzennego obręb Goławice Pierwsze</t>
  </si>
  <si>
    <t>33 456,00</t>
  </si>
  <si>
    <t>189 018,00</t>
  </si>
  <si>
    <t>1.3.2.6</t>
  </si>
  <si>
    <t>Przeniesie własności zabudowy na działce nr 224/1 w Pomiemiechówku przy ul. Warszawskiej 7 - Wykup nieruchomości</t>
  </si>
  <si>
    <t>Plan 2019</t>
  </si>
  <si>
    <t>Załącznik Nr 12                             do Zarządzenia Nr 76/2019             Wójta Gminy Pomiechówek                z dnia 28 sierpnia 2019r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</si>
</sst>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9" x14ac:knownFonts="1">
    <font>
      <sz val="8"/>
      <color rgb="FF000000"/>
      <name val="Tahoma"/>
    </font>
    <font>
      <b/>
      <i/>
      <sz val="16"/>
      <color indexed="8"/>
      <name val="Arial"/>
      <family val="2"/>
      <charset val="238"/>
    </font>
    <font>
      <sz val="7"/>
      <color rgb="FF000000"/>
      <name val="Arial"/>
    </font>
    <font>
      <sz val="6"/>
      <color rgb="FF000000"/>
      <name val="Arial"/>
    </font>
    <font>
      <sz val="6"/>
      <color rgb="FF000000"/>
      <name val="Arial"/>
      <family val="2"/>
      <charset val="238"/>
    </font>
    <font>
      <b/>
      <sz val="7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6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9"/>
        <bgColor indexed="0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2" borderId="0" xfId="0" applyFill="1" applyAlignment="1">
      <alignment horizontal="left" vertical="top" wrapText="1"/>
    </xf>
    <xf numFmtId="0" fontId="1" fillId="5" borderId="0" xfId="0" applyFont="1" applyFill="1" applyAlignment="1" applyProtection="1">
      <alignment vertical="center" wrapText="1" shrinkToFit="1"/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righ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 shrinkToFit="1"/>
      <protection locked="0"/>
    </xf>
    <xf numFmtId="0" fontId="0" fillId="2" borderId="0" xfId="0" applyFill="1" applyAlignment="1">
      <alignment horizontal="right" vertical="top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164" fontId="3" fillId="6" borderId="3" xfId="0" applyNumberFormat="1" applyFont="1" applyFill="1" applyBorder="1" applyAlignment="1">
      <alignment horizontal="right" vertical="center" wrapText="1"/>
    </xf>
    <xf numFmtId="164" fontId="3" fillId="6" borderId="4" xfId="0" applyNumberFormat="1" applyFont="1" applyFill="1" applyBorder="1" applyAlignment="1">
      <alignment horizontal="right" vertical="center" wrapText="1"/>
    </xf>
    <xf numFmtId="164" fontId="3" fillId="6" borderId="5" xfId="0" applyNumberFormat="1" applyFont="1" applyFill="1" applyBorder="1" applyAlignment="1">
      <alignment horizontal="right" vertical="center" wrapText="1"/>
    </xf>
    <xf numFmtId="164" fontId="3" fillId="4" borderId="3" xfId="0" applyNumberFormat="1" applyFont="1" applyFill="1" applyBorder="1" applyAlignment="1">
      <alignment horizontal="right" vertical="center" wrapText="1"/>
    </xf>
    <xf numFmtId="164" fontId="3" fillId="4" borderId="4" xfId="0" applyNumberFormat="1" applyFont="1" applyFill="1" applyBorder="1" applyAlignment="1">
      <alignment horizontal="right" vertical="center" wrapText="1"/>
    </xf>
    <xf numFmtId="164" fontId="3" fillId="4" borderId="5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left" vertical="center" wrapText="1"/>
    </xf>
    <xf numFmtId="164" fontId="8" fillId="6" borderId="3" xfId="0" applyNumberFormat="1" applyFont="1" applyFill="1" applyBorder="1" applyAlignment="1">
      <alignment horizontal="right" vertical="center" wrapText="1"/>
    </xf>
    <xf numFmtId="164" fontId="8" fillId="6" borderId="4" xfId="0" applyNumberFormat="1" applyFont="1" applyFill="1" applyBorder="1" applyAlignment="1">
      <alignment horizontal="right" vertical="center" wrapText="1"/>
    </xf>
    <xf numFmtId="164" fontId="8" fillId="6" borderId="5" xfId="0" applyNumberFormat="1" applyFont="1" applyFill="1" applyBorder="1" applyAlignment="1">
      <alignment horizontal="right" vertical="center" wrapText="1"/>
    </xf>
    <xf numFmtId="4" fontId="8" fillId="6" borderId="16" xfId="0" applyNumberFormat="1" applyFont="1" applyFill="1" applyBorder="1" applyAlignment="1">
      <alignment horizontal="right" vertical="center" wrapText="1"/>
    </xf>
    <xf numFmtId="4" fontId="8" fillId="6" borderId="17" xfId="0" applyNumberFormat="1" applyFont="1" applyFill="1" applyBorder="1" applyAlignment="1">
      <alignment horizontal="right" vertical="center" wrapText="1"/>
    </xf>
    <xf numFmtId="4" fontId="8" fillId="6" borderId="16" xfId="0" applyNumberFormat="1" applyFont="1" applyFill="1" applyBorder="1" applyAlignment="1">
      <alignment horizontal="right" vertical="top" wrapText="1"/>
    </xf>
    <xf numFmtId="4" fontId="8" fillId="6" borderId="17" xfId="0" applyNumberFormat="1" applyFont="1" applyFill="1" applyBorder="1" applyAlignment="1">
      <alignment horizontal="right" vertical="top" wrapText="1"/>
    </xf>
    <xf numFmtId="4" fontId="4" fillId="6" borderId="16" xfId="0" applyNumberFormat="1" applyFont="1" applyFill="1" applyBorder="1" applyAlignment="1">
      <alignment horizontal="right" vertical="center" wrapText="1"/>
    </xf>
    <xf numFmtId="4" fontId="4" fillId="6" borderId="17" xfId="0" applyNumberFormat="1" applyFont="1" applyFill="1" applyBorder="1" applyAlignment="1">
      <alignment horizontal="right" vertical="center" wrapText="1"/>
    </xf>
    <xf numFmtId="4" fontId="4" fillId="6" borderId="16" xfId="0" applyNumberFormat="1" applyFont="1" applyFill="1" applyBorder="1" applyAlignment="1">
      <alignment horizontal="right" vertical="top" wrapText="1"/>
    </xf>
    <xf numFmtId="4" fontId="4" fillId="6" borderId="17" xfId="0" applyNumberFormat="1" applyFont="1" applyFill="1" applyBorder="1" applyAlignment="1">
      <alignment horizontal="right" vertical="top" wrapText="1"/>
    </xf>
    <xf numFmtId="4" fontId="4" fillId="2" borderId="16" xfId="0" applyNumberFormat="1" applyFont="1" applyFill="1" applyBorder="1" applyAlignment="1">
      <alignment horizontal="right" vertical="center" wrapText="1"/>
    </xf>
    <xf numFmtId="4" fontId="4" fillId="2" borderId="17" xfId="0" applyNumberFormat="1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4" fontId="4" fillId="2" borderId="18" xfId="0" applyNumberFormat="1" applyFont="1" applyFill="1" applyBorder="1" applyAlignment="1">
      <alignment horizontal="right" vertical="center" wrapText="1"/>
    </xf>
    <xf numFmtId="4" fontId="4" fillId="6" borderId="18" xfId="0" applyNumberFormat="1" applyFont="1" applyFill="1" applyBorder="1" applyAlignment="1">
      <alignment horizontal="right" vertical="center" wrapText="1"/>
    </xf>
    <xf numFmtId="4" fontId="8" fillId="6" borderId="18" xfId="0" applyNumberFormat="1" applyFont="1" applyFill="1" applyBorder="1" applyAlignment="1">
      <alignment horizontal="right" vertical="center" wrapText="1"/>
    </xf>
    <xf numFmtId="4" fontId="8" fillId="6" borderId="16" xfId="0" applyNumberFormat="1" applyFont="1" applyFill="1" applyBorder="1" applyAlignment="1">
      <alignment horizontal="right" vertical="center"/>
    </xf>
    <xf numFmtId="4" fontId="8" fillId="6" borderId="18" xfId="0" applyNumberFormat="1" applyFont="1" applyFill="1" applyBorder="1" applyAlignment="1">
      <alignment horizontal="right" vertical="center"/>
    </xf>
    <xf numFmtId="4" fontId="8" fillId="6" borderId="17" xfId="0" applyNumberFormat="1" applyFont="1" applyFill="1" applyBorder="1" applyAlignment="1">
      <alignment horizontal="right" vertical="center"/>
    </xf>
    <xf numFmtId="2" fontId="4" fillId="2" borderId="16" xfId="0" applyNumberFormat="1" applyFont="1" applyFill="1" applyBorder="1" applyAlignment="1">
      <alignment horizontal="right" vertical="center" wrapText="1"/>
    </xf>
    <xf numFmtId="2" fontId="4" fillId="2" borderId="18" xfId="0" applyNumberFormat="1" applyFont="1" applyFill="1" applyBorder="1" applyAlignment="1">
      <alignment horizontal="right" vertical="center" wrapText="1"/>
    </xf>
    <xf numFmtId="2" fontId="4" fillId="2" borderId="17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3"/>
  <sheetViews>
    <sheetView tabSelected="1" zoomScale="124" zoomScaleNormal="124" workbookViewId="0">
      <selection activeCell="H14" sqref="H14:J14"/>
    </sheetView>
  </sheetViews>
  <sheetFormatPr defaultRowHeight="10.5" x14ac:dyDescent="0.15"/>
  <cols>
    <col min="1" max="1" width="6.83203125" customWidth="1"/>
    <col min="2" max="2" width="54" customWidth="1"/>
    <col min="3" max="3" width="12" customWidth="1"/>
    <col min="4" max="4" width="8" customWidth="1"/>
    <col min="5" max="5" width="13.33203125" hidden="1" customWidth="1"/>
    <col min="6" max="6" width="7.5" customWidth="1"/>
    <col min="7" max="7" width="8.1640625" customWidth="1"/>
    <col min="8" max="8" width="4.33203125" customWidth="1"/>
    <col min="9" max="9" width="4.6640625" customWidth="1"/>
    <col min="10" max="10" width="3.33203125" customWidth="1"/>
    <col min="11" max="11" width="12.5" customWidth="1"/>
    <col min="12" max="12" width="1.6640625" customWidth="1"/>
    <col min="13" max="13" width="11.5" customWidth="1"/>
    <col min="14" max="14" width="3.6640625" customWidth="1"/>
    <col min="15" max="15" width="2.6640625" customWidth="1"/>
    <col min="16" max="16" width="9.33203125" customWidth="1"/>
    <col min="17" max="17" width="3.1640625" customWidth="1"/>
    <col min="20" max="20" width="12.83203125" customWidth="1"/>
  </cols>
  <sheetData>
    <row r="1" spans="1:33" ht="58.5" customHeight="1" x14ac:dyDescent="0.15">
      <c r="H1" t="s">
        <v>42</v>
      </c>
      <c r="M1" s="13" t="s">
        <v>87</v>
      </c>
      <c r="N1" s="13"/>
      <c r="O1" s="13"/>
      <c r="P1" s="13"/>
    </row>
    <row r="2" spans="1:33" ht="20.25" customHeight="1" x14ac:dyDescent="0.15">
      <c r="B2" s="12" t="s">
        <v>43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5" spans="1:33" ht="27.4" customHeight="1" x14ac:dyDescent="0.15">
      <c r="A5" s="23" t="s">
        <v>0</v>
      </c>
      <c r="B5" s="48" t="s">
        <v>1</v>
      </c>
      <c r="C5" s="49" t="s">
        <v>2</v>
      </c>
      <c r="D5" s="50"/>
      <c r="E5" s="51"/>
      <c r="F5" s="9" t="s">
        <v>3</v>
      </c>
      <c r="G5" s="11"/>
      <c r="H5" s="49" t="s">
        <v>4</v>
      </c>
      <c r="I5" s="50"/>
      <c r="J5" s="51"/>
      <c r="K5" s="30" t="s">
        <v>86</v>
      </c>
      <c r="L5" s="24" t="s">
        <v>45</v>
      </c>
      <c r="M5" s="25"/>
      <c r="N5" s="24" t="s">
        <v>44</v>
      </c>
      <c r="O5" s="28"/>
      <c r="P5" s="25"/>
    </row>
    <row r="6" spans="1:33" ht="27.4" customHeight="1" x14ac:dyDescent="0.15">
      <c r="A6" s="23"/>
      <c r="B6" s="31"/>
      <c r="C6" s="52"/>
      <c r="D6" s="53"/>
      <c r="E6" s="54"/>
      <c r="F6" s="2" t="s">
        <v>5</v>
      </c>
      <c r="G6" s="2" t="s">
        <v>6</v>
      </c>
      <c r="H6" s="52"/>
      <c r="I6" s="53"/>
      <c r="J6" s="54"/>
      <c r="K6" s="31"/>
      <c r="L6" s="26"/>
      <c r="M6" s="27"/>
      <c r="N6" s="26"/>
      <c r="O6" s="29"/>
      <c r="P6" s="27"/>
    </row>
    <row r="7" spans="1:33" ht="12.75" customHeight="1" x14ac:dyDescent="0.15">
      <c r="A7" s="7" t="s">
        <v>7</v>
      </c>
      <c r="B7" s="32" t="s">
        <v>8</v>
      </c>
      <c r="C7" s="33"/>
      <c r="D7" s="33"/>
      <c r="E7" s="33"/>
      <c r="F7" s="33"/>
      <c r="G7" s="34"/>
      <c r="H7" s="35">
        <v>88608585.819999993</v>
      </c>
      <c r="I7" s="36"/>
      <c r="J7" s="37"/>
      <c r="K7" s="8" t="s">
        <v>46</v>
      </c>
      <c r="L7" s="38">
        <f>SUM(L10,L18,L21)</f>
        <v>1624291.4500000002</v>
      </c>
      <c r="M7" s="39"/>
      <c r="N7" s="38">
        <v>7.09</v>
      </c>
      <c r="O7" s="57"/>
      <c r="P7" s="39"/>
    </row>
    <row r="8" spans="1:33" ht="12.75" customHeight="1" x14ac:dyDescent="0.15">
      <c r="A8" s="7" t="s">
        <v>10</v>
      </c>
      <c r="B8" s="32" t="s">
        <v>11</v>
      </c>
      <c r="C8" s="33"/>
      <c r="D8" s="33"/>
      <c r="E8" s="33"/>
      <c r="F8" s="33"/>
      <c r="G8" s="34"/>
      <c r="H8" s="35">
        <v>4984010.03</v>
      </c>
      <c r="I8" s="36"/>
      <c r="J8" s="37"/>
      <c r="K8" s="8" t="s">
        <v>47</v>
      </c>
      <c r="L8" s="40">
        <f>SUM(L11,L19,L22)</f>
        <v>930798.50000000012</v>
      </c>
      <c r="M8" s="41"/>
      <c r="N8" s="58">
        <v>49.43</v>
      </c>
      <c r="O8" s="59"/>
      <c r="P8" s="60"/>
    </row>
    <row r="9" spans="1:33" ht="12.75" customHeight="1" x14ac:dyDescent="0.15">
      <c r="A9" s="7" t="s">
        <v>12</v>
      </c>
      <c r="B9" s="32" t="s">
        <v>13</v>
      </c>
      <c r="C9" s="33"/>
      <c r="D9" s="33"/>
      <c r="E9" s="33"/>
      <c r="F9" s="33"/>
      <c r="G9" s="34"/>
      <c r="H9" s="35">
        <v>83624575.790000007</v>
      </c>
      <c r="I9" s="36"/>
      <c r="J9" s="37"/>
      <c r="K9" s="8" t="s">
        <v>48</v>
      </c>
      <c r="L9" s="40">
        <f>SUM(L13,L20,L32)</f>
        <v>693492.95</v>
      </c>
      <c r="M9" s="41"/>
      <c r="N9" s="38">
        <v>3.3</v>
      </c>
      <c r="O9" s="57"/>
      <c r="P9" s="39"/>
    </row>
    <row r="10" spans="1:33" ht="26.45" customHeight="1" x14ac:dyDescent="0.15">
      <c r="A10" s="5" t="s">
        <v>14</v>
      </c>
      <c r="B10" s="14" t="s">
        <v>15</v>
      </c>
      <c r="C10" s="15"/>
      <c r="D10" s="15"/>
      <c r="E10" s="15"/>
      <c r="F10" s="15"/>
      <c r="G10" s="16"/>
      <c r="H10" s="17">
        <v>83302150.790000007</v>
      </c>
      <c r="I10" s="18"/>
      <c r="J10" s="19"/>
      <c r="K10" s="6" t="s">
        <v>49</v>
      </c>
      <c r="L10" s="42">
        <f>L11+L13</f>
        <v>536347.55999999994</v>
      </c>
      <c r="M10" s="43"/>
      <c r="N10" s="42">
        <v>2.57</v>
      </c>
      <c r="O10" s="56"/>
      <c r="P10" s="43"/>
    </row>
    <row r="11" spans="1:33" ht="10.7" customHeight="1" x14ac:dyDescent="0.15">
      <c r="A11" s="5" t="s">
        <v>16</v>
      </c>
      <c r="B11" s="14" t="s">
        <v>11</v>
      </c>
      <c r="C11" s="15"/>
      <c r="D11" s="15"/>
      <c r="E11" s="15"/>
      <c r="F11" s="15"/>
      <c r="G11" s="16"/>
      <c r="H11" s="17">
        <v>80640</v>
      </c>
      <c r="I11" s="18"/>
      <c r="J11" s="19"/>
      <c r="K11" s="6" t="s">
        <v>50</v>
      </c>
      <c r="L11" s="44">
        <f>L12</f>
        <v>31872.61</v>
      </c>
      <c r="M11" s="45"/>
      <c r="N11" s="42">
        <v>65.53</v>
      </c>
      <c r="O11" s="56"/>
      <c r="P11" s="43"/>
    </row>
    <row r="12" spans="1:33" ht="18.75" customHeight="1" x14ac:dyDescent="0.15">
      <c r="A12" s="2" t="s">
        <v>51</v>
      </c>
      <c r="B12" s="3" t="s">
        <v>52</v>
      </c>
      <c r="C12" s="9" t="s">
        <v>18</v>
      </c>
      <c r="D12" s="10"/>
      <c r="E12" s="11"/>
      <c r="F12" s="2" t="s">
        <v>20</v>
      </c>
      <c r="G12" s="2" t="s">
        <v>25</v>
      </c>
      <c r="H12" s="20">
        <v>80640</v>
      </c>
      <c r="I12" s="21"/>
      <c r="J12" s="22"/>
      <c r="K12" s="4" t="s">
        <v>50</v>
      </c>
      <c r="L12" s="46">
        <v>31872.61</v>
      </c>
      <c r="M12" s="47"/>
      <c r="N12" s="61">
        <v>65.53</v>
      </c>
      <c r="O12" s="62"/>
      <c r="P12" s="63"/>
    </row>
    <row r="13" spans="1:33" ht="18.600000000000001" customHeight="1" x14ac:dyDescent="0.15">
      <c r="A13" s="5" t="s">
        <v>17</v>
      </c>
      <c r="B13" s="14" t="s">
        <v>13</v>
      </c>
      <c r="C13" s="15"/>
      <c r="D13" s="15"/>
      <c r="E13" s="15"/>
      <c r="F13" s="15"/>
      <c r="G13" s="16"/>
      <c r="H13" s="17">
        <v>83221510.790000007</v>
      </c>
      <c r="I13" s="18"/>
      <c r="J13" s="19"/>
      <c r="K13" s="6" t="s">
        <v>53</v>
      </c>
      <c r="L13" s="42">
        <f>L14+L15+L16+L17</f>
        <v>504474.94999999995</v>
      </c>
      <c r="M13" s="43"/>
      <c r="N13" s="42">
        <v>2.42</v>
      </c>
      <c r="O13" s="56"/>
      <c r="P13" s="43"/>
    </row>
    <row r="14" spans="1:33" ht="30" customHeight="1" x14ac:dyDescent="0.15">
      <c r="A14" s="2" t="s">
        <v>21</v>
      </c>
      <c r="B14" s="3" t="s">
        <v>22</v>
      </c>
      <c r="C14" s="9" t="s">
        <v>18</v>
      </c>
      <c r="D14" s="10"/>
      <c r="E14" s="11"/>
      <c r="F14" s="2" t="s">
        <v>19</v>
      </c>
      <c r="G14" s="2" t="s">
        <v>25</v>
      </c>
      <c r="H14" s="20">
        <v>9112001.8800000008</v>
      </c>
      <c r="I14" s="21"/>
      <c r="J14" s="22"/>
      <c r="K14" s="4" t="s">
        <v>54</v>
      </c>
      <c r="L14" s="46">
        <v>91000</v>
      </c>
      <c r="M14" s="47"/>
      <c r="N14" s="46">
        <v>100</v>
      </c>
      <c r="O14" s="55"/>
      <c r="P14" s="47"/>
    </row>
    <row r="15" spans="1:33" ht="18.600000000000001" customHeight="1" x14ac:dyDescent="0.15">
      <c r="A15" s="2" t="s">
        <v>23</v>
      </c>
      <c r="B15" s="3" t="s">
        <v>24</v>
      </c>
      <c r="C15" s="9" t="s">
        <v>18</v>
      </c>
      <c r="D15" s="10"/>
      <c r="E15" s="11"/>
      <c r="F15" s="2" t="s">
        <v>19</v>
      </c>
      <c r="G15" s="2" t="s">
        <v>25</v>
      </c>
      <c r="H15" s="20">
        <v>49764048.880000003</v>
      </c>
      <c r="I15" s="21"/>
      <c r="J15" s="22"/>
      <c r="K15" s="4" t="s">
        <v>55</v>
      </c>
      <c r="L15" s="46">
        <f>313476.85+89800.1</f>
        <v>403276.94999999995</v>
      </c>
      <c r="M15" s="47"/>
      <c r="N15" s="46">
        <v>1.94</v>
      </c>
      <c r="O15" s="55"/>
      <c r="P15" s="47"/>
    </row>
    <row r="16" spans="1:33" ht="29.25" customHeight="1" x14ac:dyDescent="0.15">
      <c r="A16" s="2" t="s">
        <v>56</v>
      </c>
      <c r="B16" s="3" t="s">
        <v>57</v>
      </c>
      <c r="C16" s="9" t="s">
        <v>18</v>
      </c>
      <c r="D16" s="10"/>
      <c r="E16" s="11"/>
      <c r="F16" s="2" t="s">
        <v>20</v>
      </c>
      <c r="G16" s="2" t="s">
        <v>58</v>
      </c>
      <c r="H16" s="20">
        <v>17680460</v>
      </c>
      <c r="I16" s="21"/>
      <c r="J16" s="22"/>
      <c r="K16" s="4" t="s">
        <v>59</v>
      </c>
      <c r="L16" s="46">
        <v>10198</v>
      </c>
      <c r="M16" s="47"/>
      <c r="N16" s="46">
        <v>2.9</v>
      </c>
      <c r="O16" s="55"/>
      <c r="P16" s="47"/>
    </row>
    <row r="17" spans="1:16" ht="28.5" customHeight="1" x14ac:dyDescent="0.15">
      <c r="A17" s="2" t="s">
        <v>60</v>
      </c>
      <c r="B17" s="3" t="s">
        <v>61</v>
      </c>
      <c r="C17" s="9" t="s">
        <v>18</v>
      </c>
      <c r="D17" s="10"/>
      <c r="E17" s="11"/>
      <c r="F17" s="2" t="s">
        <v>25</v>
      </c>
      <c r="G17" s="2" t="s">
        <v>62</v>
      </c>
      <c r="H17" s="20">
        <v>6665000.0300000003</v>
      </c>
      <c r="I17" s="21"/>
      <c r="J17" s="22"/>
      <c r="K17" s="4" t="s">
        <v>9</v>
      </c>
      <c r="L17" s="46">
        <v>0</v>
      </c>
      <c r="M17" s="47"/>
      <c r="N17" s="46">
        <v>0</v>
      </c>
      <c r="O17" s="55"/>
      <c r="P17" s="47"/>
    </row>
    <row r="18" spans="1:16" ht="15" customHeight="1" x14ac:dyDescent="0.15">
      <c r="A18" s="5" t="s">
        <v>26</v>
      </c>
      <c r="B18" s="14" t="s">
        <v>27</v>
      </c>
      <c r="C18" s="15"/>
      <c r="D18" s="15"/>
      <c r="E18" s="15"/>
      <c r="F18" s="15"/>
      <c r="G18" s="16"/>
      <c r="H18" s="17">
        <v>0</v>
      </c>
      <c r="I18" s="18"/>
      <c r="J18" s="19"/>
      <c r="K18" s="6" t="s">
        <v>9</v>
      </c>
      <c r="L18" s="44">
        <v>0</v>
      </c>
      <c r="M18" s="45"/>
      <c r="N18" s="42">
        <v>0</v>
      </c>
      <c r="O18" s="56"/>
      <c r="P18" s="43"/>
    </row>
    <row r="19" spans="1:16" ht="13.5" customHeight="1" x14ac:dyDescent="0.15">
      <c r="A19" s="5" t="s">
        <v>28</v>
      </c>
      <c r="B19" s="14" t="s">
        <v>11</v>
      </c>
      <c r="C19" s="15"/>
      <c r="D19" s="15"/>
      <c r="E19" s="15"/>
      <c r="F19" s="15"/>
      <c r="G19" s="16"/>
      <c r="H19" s="17">
        <v>0</v>
      </c>
      <c r="I19" s="18"/>
      <c r="J19" s="19"/>
      <c r="K19" s="6" t="s">
        <v>9</v>
      </c>
      <c r="L19" s="44">
        <v>0</v>
      </c>
      <c r="M19" s="45"/>
      <c r="N19" s="42">
        <v>0</v>
      </c>
      <c r="O19" s="56"/>
      <c r="P19" s="43"/>
    </row>
    <row r="20" spans="1:16" ht="10.7" customHeight="1" x14ac:dyDescent="0.15">
      <c r="A20" s="5" t="s">
        <v>29</v>
      </c>
      <c r="B20" s="14" t="s">
        <v>13</v>
      </c>
      <c r="C20" s="15"/>
      <c r="D20" s="15"/>
      <c r="E20" s="15"/>
      <c r="F20" s="15"/>
      <c r="G20" s="16"/>
      <c r="H20" s="17">
        <v>0</v>
      </c>
      <c r="I20" s="18"/>
      <c r="J20" s="19"/>
      <c r="K20" s="6" t="s">
        <v>9</v>
      </c>
      <c r="L20" s="44">
        <v>0</v>
      </c>
      <c r="M20" s="45"/>
      <c r="N20" s="42">
        <v>0</v>
      </c>
      <c r="O20" s="56"/>
      <c r="P20" s="43"/>
    </row>
    <row r="21" spans="1:16" ht="10.7" customHeight="1" x14ac:dyDescent="0.15">
      <c r="A21" s="5" t="s">
        <v>30</v>
      </c>
      <c r="B21" s="14" t="s">
        <v>31</v>
      </c>
      <c r="C21" s="15"/>
      <c r="D21" s="15"/>
      <c r="E21" s="15"/>
      <c r="F21" s="15"/>
      <c r="G21" s="16"/>
      <c r="H21" s="17">
        <v>5306435.03</v>
      </c>
      <c r="I21" s="18"/>
      <c r="J21" s="19"/>
      <c r="K21" s="6" t="s">
        <v>63</v>
      </c>
      <c r="L21" s="42">
        <f>SUM(L22,L32)</f>
        <v>1087943.8900000001</v>
      </c>
      <c r="M21" s="43"/>
      <c r="N21" s="42">
        <v>53.76</v>
      </c>
      <c r="O21" s="56"/>
      <c r="P21" s="43"/>
    </row>
    <row r="22" spans="1:16" ht="18.600000000000001" customHeight="1" x14ac:dyDescent="0.15">
      <c r="A22" s="5" t="s">
        <v>32</v>
      </c>
      <c r="B22" s="14" t="s">
        <v>11</v>
      </c>
      <c r="C22" s="15"/>
      <c r="D22" s="15"/>
      <c r="E22" s="15"/>
      <c r="F22" s="15"/>
      <c r="G22" s="16"/>
      <c r="H22" s="17">
        <v>4903370.03</v>
      </c>
      <c r="I22" s="18"/>
      <c r="J22" s="19"/>
      <c r="K22" s="6" t="s">
        <v>64</v>
      </c>
      <c r="L22" s="42">
        <f>SUM(L23:M31)</f>
        <v>898925.89000000013</v>
      </c>
      <c r="M22" s="43"/>
      <c r="N22" s="42">
        <v>49</v>
      </c>
      <c r="O22" s="56"/>
      <c r="P22" s="43"/>
    </row>
    <row r="23" spans="1:16" ht="26.45" customHeight="1" x14ac:dyDescent="0.15">
      <c r="A23" s="2" t="s">
        <v>33</v>
      </c>
      <c r="B23" s="3" t="s">
        <v>34</v>
      </c>
      <c r="C23" s="9" t="s">
        <v>18</v>
      </c>
      <c r="D23" s="10"/>
      <c r="E23" s="11"/>
      <c r="F23" s="2" t="s">
        <v>19</v>
      </c>
      <c r="G23" s="2" t="s">
        <v>25</v>
      </c>
      <c r="H23" s="20">
        <v>2864970</v>
      </c>
      <c r="I23" s="21"/>
      <c r="J23" s="22"/>
      <c r="K23" s="4" t="s">
        <v>65</v>
      </c>
      <c r="L23" s="46">
        <v>491774.84</v>
      </c>
      <c r="M23" s="47"/>
      <c r="N23" s="46">
        <v>64.37</v>
      </c>
      <c r="O23" s="55"/>
      <c r="P23" s="47"/>
    </row>
    <row r="24" spans="1:16" ht="26.45" customHeight="1" x14ac:dyDescent="0.15">
      <c r="A24" s="2" t="s">
        <v>35</v>
      </c>
      <c r="B24" s="3" t="s">
        <v>36</v>
      </c>
      <c r="C24" s="9" t="s">
        <v>18</v>
      </c>
      <c r="D24" s="10"/>
      <c r="E24" s="11"/>
      <c r="F24" s="2" t="s">
        <v>20</v>
      </c>
      <c r="G24" s="2" t="s">
        <v>25</v>
      </c>
      <c r="H24" s="20">
        <v>118080</v>
      </c>
      <c r="I24" s="21"/>
      <c r="J24" s="22"/>
      <c r="K24" s="4" t="s">
        <v>37</v>
      </c>
      <c r="L24" s="46">
        <v>29520</v>
      </c>
      <c r="M24" s="47"/>
      <c r="N24" s="46">
        <v>50</v>
      </c>
      <c r="O24" s="55"/>
      <c r="P24" s="47"/>
    </row>
    <row r="25" spans="1:16" ht="26.45" customHeight="1" x14ac:dyDescent="0.15">
      <c r="A25" s="2" t="s">
        <v>38</v>
      </c>
      <c r="B25" s="3" t="s">
        <v>39</v>
      </c>
      <c r="C25" s="9" t="s">
        <v>18</v>
      </c>
      <c r="D25" s="10"/>
      <c r="E25" s="11"/>
      <c r="F25" s="2" t="s">
        <v>20</v>
      </c>
      <c r="G25" s="2" t="s">
        <v>25</v>
      </c>
      <c r="H25" s="20">
        <v>146124</v>
      </c>
      <c r="I25" s="21"/>
      <c r="J25" s="22"/>
      <c r="K25" s="4" t="s">
        <v>40</v>
      </c>
      <c r="L25" s="46">
        <v>36531</v>
      </c>
      <c r="M25" s="47"/>
      <c r="N25" s="46">
        <v>50</v>
      </c>
      <c r="O25" s="55"/>
      <c r="P25" s="47"/>
    </row>
    <row r="26" spans="1:16" ht="26.45" customHeight="1" x14ac:dyDescent="0.15">
      <c r="A26" s="2" t="s">
        <v>66</v>
      </c>
      <c r="B26" s="3" t="s">
        <v>67</v>
      </c>
      <c r="C26" s="9" t="s">
        <v>18</v>
      </c>
      <c r="D26" s="10"/>
      <c r="E26" s="11"/>
      <c r="F26" s="2" t="s">
        <v>20</v>
      </c>
      <c r="G26" s="2" t="s">
        <v>58</v>
      </c>
      <c r="H26" s="20">
        <v>7350.48</v>
      </c>
      <c r="I26" s="21"/>
      <c r="J26" s="22"/>
      <c r="K26" s="4" t="s">
        <v>68</v>
      </c>
      <c r="L26" s="46">
        <v>1531.35</v>
      </c>
      <c r="M26" s="47"/>
      <c r="N26" s="46">
        <v>41.67</v>
      </c>
      <c r="O26" s="55"/>
      <c r="P26" s="47"/>
    </row>
    <row r="27" spans="1:16" ht="28.5" customHeight="1" x14ac:dyDescent="0.15">
      <c r="A27" s="2" t="s">
        <v>69</v>
      </c>
      <c r="B27" s="3" t="s">
        <v>70</v>
      </c>
      <c r="C27" s="9" t="s">
        <v>18</v>
      </c>
      <c r="D27" s="10"/>
      <c r="E27" s="11"/>
      <c r="F27" s="2" t="s">
        <v>25</v>
      </c>
      <c r="G27" s="2" t="s">
        <v>58</v>
      </c>
      <c r="H27" s="20">
        <v>1608175.55</v>
      </c>
      <c r="I27" s="21"/>
      <c r="J27" s="22"/>
      <c r="K27" s="4" t="s">
        <v>71</v>
      </c>
      <c r="L27" s="46">
        <v>265953.2</v>
      </c>
      <c r="M27" s="47"/>
      <c r="N27" s="46">
        <v>33.25</v>
      </c>
      <c r="O27" s="55"/>
      <c r="P27" s="47"/>
    </row>
    <row r="28" spans="1:16" ht="28.5" customHeight="1" x14ac:dyDescent="0.15">
      <c r="A28" s="2" t="s">
        <v>72</v>
      </c>
      <c r="B28" s="3" t="s">
        <v>73</v>
      </c>
      <c r="C28" s="9" t="s">
        <v>18</v>
      </c>
      <c r="D28" s="10"/>
      <c r="E28" s="11"/>
      <c r="F28" s="2" t="s">
        <v>25</v>
      </c>
      <c r="G28" s="2" t="s">
        <v>58</v>
      </c>
      <c r="H28" s="20">
        <v>45510</v>
      </c>
      <c r="I28" s="21"/>
      <c r="J28" s="22"/>
      <c r="K28" s="4" t="s">
        <v>74</v>
      </c>
      <c r="L28" s="46">
        <v>11377.5</v>
      </c>
      <c r="M28" s="47"/>
      <c r="N28" s="46">
        <v>29.41</v>
      </c>
      <c r="O28" s="55"/>
      <c r="P28" s="47"/>
    </row>
    <row r="29" spans="1:16" ht="28.5" customHeight="1" x14ac:dyDescent="0.15">
      <c r="A29" s="2" t="s">
        <v>75</v>
      </c>
      <c r="B29" s="3" t="s">
        <v>76</v>
      </c>
      <c r="C29" s="9" t="s">
        <v>18</v>
      </c>
      <c r="D29" s="10"/>
      <c r="E29" s="11"/>
      <c r="F29" s="2" t="s">
        <v>25</v>
      </c>
      <c r="G29" s="2" t="s">
        <v>58</v>
      </c>
      <c r="H29" s="20">
        <v>45510</v>
      </c>
      <c r="I29" s="21"/>
      <c r="J29" s="22"/>
      <c r="K29" s="4" t="s">
        <v>74</v>
      </c>
      <c r="L29" s="46">
        <v>29581.5</v>
      </c>
      <c r="M29" s="47"/>
      <c r="N29" s="46">
        <v>76.47</v>
      </c>
      <c r="O29" s="55"/>
      <c r="P29" s="47"/>
    </row>
    <row r="30" spans="1:16" ht="28.5" customHeight="1" x14ac:dyDescent="0.15">
      <c r="A30" s="2" t="s">
        <v>77</v>
      </c>
      <c r="B30" s="3" t="s">
        <v>78</v>
      </c>
      <c r="C30" s="9" t="s">
        <v>18</v>
      </c>
      <c r="D30" s="10"/>
      <c r="E30" s="11"/>
      <c r="F30" s="2" t="s">
        <v>25</v>
      </c>
      <c r="G30" s="2" t="s">
        <v>58</v>
      </c>
      <c r="H30" s="20">
        <v>28290</v>
      </c>
      <c r="I30" s="21"/>
      <c r="J30" s="22"/>
      <c r="K30" s="4" t="s">
        <v>79</v>
      </c>
      <c r="L30" s="46">
        <v>7072.5</v>
      </c>
      <c r="M30" s="47"/>
      <c r="N30" s="46">
        <v>29.41</v>
      </c>
      <c r="O30" s="55"/>
      <c r="P30" s="47"/>
    </row>
    <row r="31" spans="1:16" ht="28.5" customHeight="1" x14ac:dyDescent="0.15">
      <c r="A31" s="2" t="s">
        <v>80</v>
      </c>
      <c r="B31" s="3" t="s">
        <v>81</v>
      </c>
      <c r="C31" s="9" t="s">
        <v>18</v>
      </c>
      <c r="D31" s="10"/>
      <c r="E31" s="11"/>
      <c r="F31" s="2" t="s">
        <v>25</v>
      </c>
      <c r="G31" s="2" t="s">
        <v>58</v>
      </c>
      <c r="H31" s="20">
        <v>39360</v>
      </c>
      <c r="I31" s="21"/>
      <c r="J31" s="22"/>
      <c r="K31" s="4" t="s">
        <v>82</v>
      </c>
      <c r="L31" s="46">
        <v>25584</v>
      </c>
      <c r="M31" s="47"/>
      <c r="N31" s="46">
        <v>76.47</v>
      </c>
      <c r="O31" s="55"/>
      <c r="P31" s="47"/>
    </row>
    <row r="32" spans="1:16" ht="18.600000000000001" customHeight="1" x14ac:dyDescent="0.15">
      <c r="A32" s="5" t="s">
        <v>41</v>
      </c>
      <c r="B32" s="14" t="s">
        <v>13</v>
      </c>
      <c r="C32" s="15"/>
      <c r="D32" s="15"/>
      <c r="E32" s="15"/>
      <c r="F32" s="15"/>
      <c r="G32" s="16"/>
      <c r="H32" s="17">
        <v>403065</v>
      </c>
      <c r="I32" s="18"/>
      <c r="J32" s="19"/>
      <c r="K32" s="6" t="s">
        <v>83</v>
      </c>
      <c r="L32" s="42">
        <f>L33</f>
        <v>189018</v>
      </c>
      <c r="M32" s="43"/>
      <c r="N32" s="42">
        <v>100</v>
      </c>
      <c r="O32" s="56"/>
      <c r="P32" s="43"/>
    </row>
    <row r="33" spans="1:16" ht="39" customHeight="1" x14ac:dyDescent="0.15">
      <c r="A33" s="2" t="s">
        <v>84</v>
      </c>
      <c r="B33" s="3" t="s">
        <v>85</v>
      </c>
      <c r="C33" s="9" t="s">
        <v>18</v>
      </c>
      <c r="D33" s="10"/>
      <c r="E33" s="11"/>
      <c r="F33" s="2" t="s">
        <v>20</v>
      </c>
      <c r="G33" s="2" t="s">
        <v>58</v>
      </c>
      <c r="H33" s="20">
        <v>403065</v>
      </c>
      <c r="I33" s="21"/>
      <c r="J33" s="22"/>
      <c r="K33" s="4" t="s">
        <v>83</v>
      </c>
      <c r="L33" s="46">
        <v>189018</v>
      </c>
      <c r="M33" s="47"/>
      <c r="N33" s="46">
        <v>100</v>
      </c>
      <c r="O33" s="55"/>
      <c r="P33" s="47"/>
    </row>
  </sheetData>
  <mergeCells count="118">
    <mergeCell ref="N28:P28"/>
    <mergeCell ref="N29:P29"/>
    <mergeCell ref="N30:P30"/>
    <mergeCell ref="N31:P31"/>
    <mergeCell ref="N32:P32"/>
    <mergeCell ref="N33:P33"/>
    <mergeCell ref="L30:M30"/>
    <mergeCell ref="L31:M31"/>
    <mergeCell ref="L32:M32"/>
    <mergeCell ref="L33:M33"/>
    <mergeCell ref="L28:M28"/>
    <mergeCell ref="L29:M29"/>
    <mergeCell ref="N7:P7"/>
    <mergeCell ref="N8:P8"/>
    <mergeCell ref="N9:P9"/>
    <mergeCell ref="N10:P10"/>
    <mergeCell ref="N11:P11"/>
    <mergeCell ref="N12:P12"/>
    <mergeCell ref="N13:P13"/>
    <mergeCell ref="N14:P14"/>
    <mergeCell ref="N15:P15"/>
    <mergeCell ref="L27:M27"/>
    <mergeCell ref="N16:P16"/>
    <mergeCell ref="N17:P17"/>
    <mergeCell ref="N18:P18"/>
    <mergeCell ref="N19:P19"/>
    <mergeCell ref="N20:P20"/>
    <mergeCell ref="N21:P21"/>
    <mergeCell ref="N22:P22"/>
    <mergeCell ref="N23:P23"/>
    <mergeCell ref="N24:P24"/>
    <mergeCell ref="N27:P27"/>
    <mergeCell ref="L15:M15"/>
    <mergeCell ref="L16:M16"/>
    <mergeCell ref="L17:M17"/>
    <mergeCell ref="L18:M18"/>
    <mergeCell ref="L19:M19"/>
    <mergeCell ref="L20:M20"/>
    <mergeCell ref="N25:P25"/>
    <mergeCell ref="N26:P26"/>
    <mergeCell ref="L21:M21"/>
    <mergeCell ref="L22:M22"/>
    <mergeCell ref="L23:M23"/>
    <mergeCell ref="L24:M24"/>
    <mergeCell ref="L25:M25"/>
    <mergeCell ref="L26:M26"/>
    <mergeCell ref="C31:E31"/>
    <mergeCell ref="H31:J31"/>
    <mergeCell ref="B32:G32"/>
    <mergeCell ref="H32:J32"/>
    <mergeCell ref="C33:E33"/>
    <mergeCell ref="H33:J33"/>
    <mergeCell ref="B5:B6"/>
    <mergeCell ref="C5:E6"/>
    <mergeCell ref="F5:G5"/>
    <mergeCell ref="H5:J6"/>
    <mergeCell ref="H26:J26"/>
    <mergeCell ref="C27:E27"/>
    <mergeCell ref="H27:J27"/>
    <mergeCell ref="C28:E28"/>
    <mergeCell ref="H28:J28"/>
    <mergeCell ref="C29:E29"/>
    <mergeCell ref="H29:J29"/>
    <mergeCell ref="C30:E30"/>
    <mergeCell ref="H30:J30"/>
    <mergeCell ref="B11:G11"/>
    <mergeCell ref="H11:J11"/>
    <mergeCell ref="C12:E12"/>
    <mergeCell ref="H12:J12"/>
    <mergeCell ref="B13:G13"/>
    <mergeCell ref="C14:E14"/>
    <mergeCell ref="H14:J14"/>
    <mergeCell ref="C15:E15"/>
    <mergeCell ref="H15:J15"/>
    <mergeCell ref="A5:A6"/>
    <mergeCell ref="L5:M6"/>
    <mergeCell ref="N5:P6"/>
    <mergeCell ref="K5:K6"/>
    <mergeCell ref="B7:G7"/>
    <mergeCell ref="H7:J7"/>
    <mergeCell ref="B8:G8"/>
    <mergeCell ref="H8:J8"/>
    <mergeCell ref="B9:G9"/>
    <mergeCell ref="H9:J9"/>
    <mergeCell ref="B10:G10"/>
    <mergeCell ref="H10:J10"/>
    <mergeCell ref="L7:M7"/>
    <mergeCell ref="L8:M8"/>
    <mergeCell ref="L9:M9"/>
    <mergeCell ref="L10:M10"/>
    <mergeCell ref="L11:M11"/>
    <mergeCell ref="L12:M12"/>
    <mergeCell ref="L13:M13"/>
    <mergeCell ref="L14:M14"/>
    <mergeCell ref="C26:E26"/>
    <mergeCell ref="B2:P2"/>
    <mergeCell ref="M1:P1"/>
    <mergeCell ref="B21:G21"/>
    <mergeCell ref="H21:J21"/>
    <mergeCell ref="B22:G22"/>
    <mergeCell ref="H22:J22"/>
    <mergeCell ref="C23:E23"/>
    <mergeCell ref="H23:J23"/>
    <mergeCell ref="C24:E24"/>
    <mergeCell ref="H24:J24"/>
    <mergeCell ref="C25:E25"/>
    <mergeCell ref="H25:J25"/>
    <mergeCell ref="C16:E16"/>
    <mergeCell ref="H16:J16"/>
    <mergeCell ref="C17:E17"/>
    <mergeCell ref="H17:J17"/>
    <mergeCell ref="B18:G18"/>
    <mergeCell ref="H18:J18"/>
    <mergeCell ref="B19:G19"/>
    <mergeCell ref="H19:J19"/>
    <mergeCell ref="B20:G20"/>
    <mergeCell ref="H20:J20"/>
    <mergeCell ref="H13:J13"/>
  </mergeCells>
  <pageMargins left="0.25" right="0.25" top="0.75" bottom="0.75" header="0.3" footer="0.3"/>
  <pageSetup paperSize="9" scale="83" orientation="portrait" r:id="rId1"/>
  <rowBreaks count="1" manualBreakCount="1">
    <brk id="23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Page1</vt:lpstr>
      <vt:lpstr>Page1!Obszar_wydruku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Elżbieta Kiliś</cp:lastModifiedBy>
  <cp:lastPrinted>2019-08-27T10:32:48Z</cp:lastPrinted>
  <dcterms:created xsi:type="dcterms:W3CDTF">2009-06-17T07:33:19Z</dcterms:created>
  <dcterms:modified xsi:type="dcterms:W3CDTF">2019-08-27T10:33:39Z</dcterms:modified>
</cp:coreProperties>
</file>